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ΚΛΗΡΟΔΟΤΗΜΑ ΑΘΑΝ. ΕΥΘΥΜΙΟΥ\ΠΥ ΚΑΙ ΑΥ\"/>
    </mc:Choice>
  </mc:AlternateContent>
  <bookViews>
    <workbookView xWindow="0" yWindow="0" windowWidth="28800" windowHeight="12454" tabRatio="849"/>
  </bookViews>
  <sheets>
    <sheet name="AY 2019" sheetId="27" r:id="rId1"/>
    <sheet name="ΑΝΑΜΟΡΦΩΣΗ ΠΥ 2019" sheetId="28" r:id="rId2"/>
    <sheet name="Φύλλο2" sheetId="2" r:id="rId3"/>
    <sheet name="Φύλλο3" sheetId="3" r:id="rId4"/>
  </sheets>
  <definedNames>
    <definedName name="_xlnm.Print_Area" localSheetId="0">'AY 2019'!$A$1:$D$52</definedName>
    <definedName name="_xlnm.Print_Area" localSheetId="1">'ΑΝΑΜΟΡΦΩΣΗ ΠΥ 2019'!$A$1:$D$52</definedName>
  </definedNames>
  <calcPr calcId="162913"/>
</workbook>
</file>

<file path=xl/calcChain.xml><?xml version="1.0" encoding="utf-8"?>
<calcChain xmlns="http://schemas.openxmlformats.org/spreadsheetml/2006/main">
  <c r="D21" i="28" l="1"/>
  <c r="D23" i="28" s="1"/>
  <c r="D40" i="28"/>
  <c r="D41" i="28"/>
  <c r="C48" i="28"/>
  <c r="C26" i="28"/>
  <c r="C45" i="28" s="1"/>
  <c r="I39" i="28" s="1"/>
  <c r="C49" i="28"/>
  <c r="C50" i="28" s="1"/>
  <c r="H43" i="28"/>
  <c r="K42" i="28"/>
  <c r="F31" i="28"/>
  <c r="C23" i="28"/>
  <c r="C51" i="28" l="1"/>
  <c r="C52" i="28" s="1"/>
  <c r="G50" i="28" s="1"/>
  <c r="H36" i="28"/>
  <c r="G46" i="28"/>
  <c r="D21" i="27"/>
  <c r="D41" i="27"/>
  <c r="K42" i="27"/>
  <c r="H43" i="27"/>
  <c r="D45" i="27" l="1"/>
  <c r="C48" i="27"/>
  <c r="C49" i="27"/>
  <c r="D40" i="27"/>
  <c r="D23" i="27"/>
  <c r="C51" i="27" l="1"/>
  <c r="F31" i="27"/>
  <c r="C50" i="27" l="1"/>
  <c r="G46" i="27" l="1"/>
  <c r="C52" i="27"/>
  <c r="G50" i="27" s="1"/>
  <c r="C45" i="27"/>
  <c r="C23" i="27"/>
  <c r="H36" i="27" l="1"/>
</calcChain>
</file>

<file path=xl/sharedStrings.xml><?xml version="1.0" encoding="utf-8"?>
<sst xmlns="http://schemas.openxmlformats.org/spreadsheetml/2006/main" count="138" uniqueCount="62">
  <si>
    <t>ΚΛΗΡΟΔΟΤΗΜΑ ΑΘΑΝΑΣΙΟΥ Κ. ΕΥΘΥΜΙΟΥ</t>
  </si>
  <si>
    <t>ΕΔΡΑ: ΔΟΥΚΑ ΗΛΕΙΑΣ</t>
  </si>
  <si>
    <t>Δ/ΝΣΗ: ΔΟΥΚΑ ΗΛΕΙΑΣ</t>
  </si>
  <si>
    <t>ΚΕΦ. ΑΡΘΡΑ</t>
  </si>
  <si>
    <t>ΠΟΣΟ ΣΕ ΕΥΡΩ</t>
  </si>
  <si>
    <t>1.1</t>
  </si>
  <si>
    <t>1.2</t>
  </si>
  <si>
    <t>ΕΝΟΙΚΙΑ ΜΙΣΘΩΣΗΣ ΑΚΙΝΗΤΩΝ</t>
  </si>
  <si>
    <t>1.3</t>
  </si>
  <si>
    <t>ΤΟΚΟΙ ΚΑΤΑΘΕΣΕΩΝ</t>
  </si>
  <si>
    <t>ΕΣΟΔΑ</t>
  </si>
  <si>
    <t>ΣΥΝΟΛΟ</t>
  </si>
  <si>
    <t>ΕΞΟΔΑ</t>
  </si>
  <si>
    <t>2.2</t>
  </si>
  <si>
    <t>ΕΞΟΔΑ ΔΙΑΧΕΙΡΙΣΤΙΚΗΣ ΕΠΙΤΡΟΠΗΣ</t>
  </si>
  <si>
    <t>3.1</t>
  </si>
  <si>
    <t>3.2</t>
  </si>
  <si>
    <t>ΕΞΟΔΑ ΑΛΛΗΛΟΓΡΑΦΙΑΣ</t>
  </si>
  <si>
    <t>3.4</t>
  </si>
  <si>
    <t>3.5</t>
  </si>
  <si>
    <t>3.6</t>
  </si>
  <si>
    <t>3.7</t>
  </si>
  <si>
    <t>3.8</t>
  </si>
  <si>
    <t>3.9</t>
  </si>
  <si>
    <t>4.3</t>
  </si>
  <si>
    <t>2.1.</t>
  </si>
  <si>
    <t>4.4</t>
  </si>
  <si>
    <t>ΕΞΟΔΑ ΤΡΑΠΕΖΩΝ</t>
  </si>
  <si>
    <t>ΓΕΝΙΚΗ ΑΝΑΚΕΦΑΛΑΙΩΣΗ</t>
  </si>
  <si>
    <t>ΑΠΟΚΕΝΤΡΩΜΕΝΗ ΔΙΟΙΚΗΚΗ ΠΕΛ/ΣΟΥ ΔΥΤ. ΕΛΛΑΔΑΣ &amp; ΠΕΛ/ΝΗΣΟΥ</t>
  </si>
  <si>
    <t>ΔΙΕΥΘΥΝΣΗ ΚΛΗΡΟΔΟΤΗΜΑΤΩΝ</t>
  </si>
  <si>
    <t>ΤΕΛΙΚΟ ΣΥΝΟΛΟ (ΠΙΘΑΝΟ ΠΛΕΟΝΑΣΜΑ ΧΡΗΣΗΣ)</t>
  </si>
  <si>
    <t>ΕΙΔΟΣ ΕΞΟΔΟΥ: ΤΑΚΤΙΚΟ ΕΞΟΔΟ</t>
  </si>
  <si>
    <t>ΕΙΔΟΣ ΕΣΟΔΟΥ: ΕΚΤΑΚΤΑ ΕΞΟΔΑ</t>
  </si>
  <si>
    <t>ΕΙΣΠΡΑΞΕΙΣ ΥΠΕΡ ΤΡΙΤΩΝ</t>
  </si>
  <si>
    <t>ΤΗΛΕΦΩΝΟ: 2624029062</t>
  </si>
  <si>
    <t>ΓΕΝΙΚΗ ΟΙΚΟΝΟΜΙΚΗ ΕΝΙΣΧΥΣΗ ΜΑΘΗΤΩΝ</t>
  </si>
  <si>
    <t>ΕΙΔΟΣ ΕΣΟΔΟΥ ΤΑΚΤΙΚΑ</t>
  </si>
  <si>
    <t>ΔΙΚΑΣΤΙΚΑ ΕΞΟΔΑ ΔΗΜΟΠΡΑΤΗΣΕΩΝ ΚΑΙ ΛΟΙΠΩΝ ΕΝΕΡΓΕΙΩΝ</t>
  </si>
  <si>
    <t>ΥΠΟΧΡΕΩΣΕΙΣ ΠΡΟΣ ΤΟ ΕΛΛΗΝΙΚΟ ΔΗΜΟΣΙΟ (ΦΟΡΟΛΟΓΙΚΕΣ ΔΗΛΩΣΕΙΣ, ΦΟΡΟΙ ΑΚΙΝΗΤΗΣ ΠΕΡΙΟΥΣΙΑΣ)</t>
  </si>
  <si>
    <t>ΣΥΝΤΗΡΗΣΗ ΚΑΙ ΕΠΙΣΚΕΥΗ ΚΤΗΡΙΩΝ</t>
  </si>
  <si>
    <t>ΔΗΜΟΣΙΕΥΜΑΤΑ</t>
  </si>
  <si>
    <t>ΑΠΡΟΒΛΕΠΤΕΣ ΔΑΠΑΝΕΣ ΤΡΙΤΩΝ, ΕΞΟΔΑ ΕΓΓΡΑΦΗΣ ΣΤΟ ΜΗΤΡΩΟ ΦΟΡΕΩΝ ΚΛΗΡΟΔΟΤΗΜΑΤΩΝ, ΛΟΙΠΑ ΤΕΛΗ</t>
  </si>
  <si>
    <t>4.0.1.</t>
  </si>
  <si>
    <t>ΕΞΟΔΑ ΕΞΩΤΕΡΙΚΩΝ ΟΙΚΟΝΟΜΙΚΩΝ ΕΛΕΓΚΤΩΝ ΚΛΗΡΟΔΟΤΗΜΑΤΟΣ</t>
  </si>
  <si>
    <t>ΦΟΡΟΙ ΕΛΕΥΘΕΡΩΝ ΕΠΑΓΓΕΛΜΑΤΙΩΝ, ΛΟΙΠΕΣ ΠΑΡΑΚΡΑΤΗΣΕΙΣ</t>
  </si>
  <si>
    <t>ΑΜΟΙΒΕΣ ΔΙΚΗΓΟΡΩΝ (ΔΗΜΟΠΡΑΤΗΣΗ ΚΑΙ ΑΛΛΑΓΗ ΒΟΥΛΗΣΗΣ ΔΙΑΘΕΤΗ)</t>
  </si>
  <si>
    <t>ΓΡΑΦΙΚΗ ΥΛΗ, ΛΟΙΠΑ ΥΛΙΚΑ ΑΜΕΣΗΣ ΑΝΑΛΩΣΗΣ</t>
  </si>
  <si>
    <t>Δ/ΝΣΗ: ΑΡΧΑΙΑ ΟΛΥΜΠΙΑ ΗΛΕΙΑΣ</t>
  </si>
  <si>
    <t>ΦΩΤΙΣΜΟΣ ΚΑΙ ΚΑΘΑΡΙΟΤΗΤΑ, ΚΟΙΝΟΧΡΗΣΤΕΣ ΔΑΠΑΝΕΣ</t>
  </si>
  <si>
    <t>ΑΠΟΔΟΣΗ ΚΡΑΤΗΣΕΩΝ</t>
  </si>
  <si>
    <t>3.6.1</t>
  </si>
  <si>
    <t>ΛΟΓΙΣΤΙΚΗ ΥΠΟΣΤΗΡΙΞΗ</t>
  </si>
  <si>
    <t>ΛΟΙΠΕΣ ΑΜΟΙΒΕΣ ΤΡΙΤΩΝ</t>
  </si>
  <si>
    <t>Π/Υ 2019</t>
  </si>
  <si>
    <t>ΑΠΟΛΟΓΙΣΜΟΣ ΕΤΟΥΣ 2019</t>
  </si>
  <si>
    <t>ΥΠΟΛΟΙΠΟ ΠΡΟΗΓΟΥΜΕΝΗΣ ΧΡΗΣΗΣ 2018 (ΚΑΤΑΘΕΣΕΙΣ ΣΕ ΤΡΑΠΕΖΑ ΕΤΕ ΤΑΜΕΙΟ ΕΝΑΡΞΗΣ ΧΡΗΣΗΣ )</t>
  </si>
  <si>
    <t>Α/Υ 2019</t>
  </si>
  <si>
    <t>ΑΡΜΟΔΙΟΣ: ΡΟΙΔΟΥΛΑ ΑΝΤΩΝΟΠΟΥΛΟΥ</t>
  </si>
  <si>
    <t>ΥΠΟΛΟΙΠΟ ΤΑΜΕΙΟΥ 31/12/2018</t>
  </si>
  <si>
    <t>ΕΞΟΔΑ ΧΡΗΣΕΩΣ 2019</t>
  </si>
  <si>
    <t>ΕΣΟΔΑ ΧΡΗΣΕΩΣ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</si>
</sst>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</numFmts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b/>
      <i/>
      <u/>
      <sz val="14"/>
      <color theme="1"/>
      <name val="Calibri"/>
      <family val="2"/>
      <charset val="161"/>
      <scheme val="minor"/>
    </font>
    <font>
      <b/>
      <i/>
      <u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5" xfId="0" applyFont="1" applyBorder="1"/>
    <xf numFmtId="165" fontId="0" fillId="0" borderId="0" xfId="0" applyNumberFormat="1"/>
    <xf numFmtId="0" fontId="2" fillId="0" borderId="6" xfId="0" applyFont="1" applyBorder="1"/>
    <xf numFmtId="0" fontId="4" fillId="0" borderId="1" xfId="0" applyFont="1" applyFill="1" applyBorder="1"/>
    <xf numFmtId="0" fontId="0" fillId="0" borderId="0" xfId="0" applyFill="1"/>
    <xf numFmtId="0" fontId="1" fillId="0" borderId="1" xfId="0" applyFont="1" applyFill="1" applyBorder="1"/>
    <xf numFmtId="44" fontId="3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4" fontId="4" fillId="0" borderId="6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 wrapText="1"/>
    </xf>
    <xf numFmtId="164" fontId="4" fillId="0" borderId="3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164" fontId="4" fillId="2" borderId="3" xfId="0" applyNumberFormat="1" applyFont="1" applyFill="1" applyBorder="1" applyAlignment="1">
      <alignment horizontal="right"/>
    </xf>
    <xf numFmtId="164" fontId="4" fillId="0" borderId="3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3" fillId="0" borderId="2" xfId="0" applyNumberFormat="1" applyFont="1" applyBorder="1" applyAlignment="1">
      <alignment horizontal="right"/>
    </xf>
    <xf numFmtId="44" fontId="3" fillId="0" borderId="6" xfId="0" quotePrefix="1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4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4" fontId="3" fillId="0" borderId="1" xfId="0" quotePrefix="1" applyNumberFormat="1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7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view="pageBreakPreview" topLeftCell="A31" zoomScaleNormal="100" zoomScaleSheetLayoutView="100" workbookViewId="0">
      <selection activeCell="D42" sqref="D42"/>
    </sheetView>
  </sheetViews>
  <sheetFormatPr defaultRowHeight="14.6" x14ac:dyDescent="0.4"/>
  <cols>
    <col min="1" max="1" width="18.3046875" customWidth="1"/>
    <col min="2" max="2" width="58.69140625" customWidth="1"/>
    <col min="3" max="3" width="22.69140625" style="33" customWidth="1"/>
    <col min="4" max="4" width="22.69140625" style="49" customWidth="1"/>
    <col min="6" max="6" width="9.3828125" bestFit="1" customWidth="1"/>
    <col min="7" max="7" width="15" customWidth="1"/>
  </cols>
  <sheetData>
    <row r="1" spans="1:4" ht="18.45" x14ac:dyDescent="0.5">
      <c r="A1" s="17"/>
      <c r="B1" s="17"/>
      <c r="C1" s="19"/>
      <c r="D1" s="34"/>
    </row>
    <row r="2" spans="1:4" ht="18.45" x14ac:dyDescent="0.5">
      <c r="A2" s="54" t="s">
        <v>29</v>
      </c>
      <c r="B2" s="54"/>
      <c r="C2" s="54"/>
      <c r="D2" s="34"/>
    </row>
    <row r="3" spans="1:4" ht="18.45" x14ac:dyDescent="0.5">
      <c r="A3" s="54" t="s">
        <v>30</v>
      </c>
      <c r="B3" s="54"/>
      <c r="C3" s="54"/>
      <c r="D3" s="34"/>
    </row>
    <row r="4" spans="1:4" ht="18.45" x14ac:dyDescent="0.5">
      <c r="A4" s="17"/>
      <c r="B4" s="17"/>
      <c r="C4" s="19"/>
      <c r="D4" s="34"/>
    </row>
    <row r="5" spans="1:4" ht="18.45" x14ac:dyDescent="0.5">
      <c r="A5" s="17"/>
      <c r="B5" s="17"/>
      <c r="C5" s="19"/>
      <c r="D5" s="34"/>
    </row>
    <row r="6" spans="1:4" ht="18.45" x14ac:dyDescent="0.5">
      <c r="A6" s="17" t="s">
        <v>0</v>
      </c>
      <c r="B6" s="17"/>
      <c r="C6" s="19"/>
      <c r="D6" s="34"/>
    </row>
    <row r="7" spans="1:4" ht="18.45" x14ac:dyDescent="0.5">
      <c r="A7" s="17" t="s">
        <v>1</v>
      </c>
      <c r="B7" s="17"/>
      <c r="C7" s="19"/>
      <c r="D7" s="34"/>
    </row>
    <row r="8" spans="1:4" ht="18.45" x14ac:dyDescent="0.5">
      <c r="A8" s="17" t="s">
        <v>2</v>
      </c>
      <c r="B8" s="17"/>
      <c r="C8" s="19"/>
      <c r="D8" s="34"/>
    </row>
    <row r="9" spans="1:4" ht="18.45" x14ac:dyDescent="0.5">
      <c r="A9" s="17" t="s">
        <v>48</v>
      </c>
      <c r="B9" s="17"/>
      <c r="C9" s="19"/>
      <c r="D9" s="34"/>
    </row>
    <row r="10" spans="1:4" ht="18.45" x14ac:dyDescent="0.5">
      <c r="A10" s="17" t="s">
        <v>35</v>
      </c>
      <c r="B10" s="17"/>
      <c r="C10" s="19"/>
      <c r="D10" s="34"/>
    </row>
    <row r="11" spans="1:4" ht="18.45" x14ac:dyDescent="0.5">
      <c r="A11" s="17" t="s">
        <v>58</v>
      </c>
      <c r="B11" s="18"/>
      <c r="C11" s="20"/>
      <c r="D11" s="36"/>
    </row>
    <row r="12" spans="1:4" ht="6.75" customHeight="1" x14ac:dyDescent="0.4">
      <c r="A12" s="2"/>
      <c r="B12" s="2"/>
      <c r="C12" s="21"/>
      <c r="D12" s="37"/>
    </row>
    <row r="13" spans="1:4" ht="15" customHeight="1" x14ac:dyDescent="0.4">
      <c r="A13" s="55" t="s">
        <v>55</v>
      </c>
      <c r="B13" s="56"/>
      <c r="C13" s="56"/>
      <c r="D13" s="57"/>
    </row>
    <row r="14" spans="1:4" ht="23.25" customHeight="1" x14ac:dyDescent="0.4">
      <c r="A14" s="55"/>
      <c r="B14" s="56"/>
      <c r="C14" s="56"/>
      <c r="D14" s="57"/>
    </row>
    <row r="15" spans="1:4" ht="34.5" customHeight="1" x14ac:dyDescent="0.75">
      <c r="A15" s="58" t="s">
        <v>10</v>
      </c>
      <c r="B15" s="59"/>
      <c r="C15" s="59"/>
      <c r="D15" s="60"/>
    </row>
    <row r="16" spans="1:4" ht="46.5" customHeight="1" x14ac:dyDescent="0.45">
      <c r="A16" s="8" t="s">
        <v>3</v>
      </c>
      <c r="B16" s="8" t="s">
        <v>37</v>
      </c>
      <c r="C16" s="23" t="s">
        <v>54</v>
      </c>
      <c r="D16" s="38" t="s">
        <v>57</v>
      </c>
    </row>
    <row r="17" spans="1:6" ht="40.5" customHeight="1" x14ac:dyDescent="0.45">
      <c r="A17" s="6" t="s">
        <v>5</v>
      </c>
      <c r="B17" s="7" t="s">
        <v>56</v>
      </c>
      <c r="C17" s="22">
        <v>14850</v>
      </c>
      <c r="D17" s="39">
        <v>19258.62</v>
      </c>
    </row>
    <row r="18" spans="1:6" ht="30.75" customHeight="1" x14ac:dyDescent="0.45">
      <c r="A18" s="6" t="s">
        <v>6</v>
      </c>
      <c r="B18" s="6" t="s">
        <v>7</v>
      </c>
      <c r="C18" s="24">
        <v>23484</v>
      </c>
      <c r="D18" s="40">
        <v>23660.1</v>
      </c>
    </row>
    <row r="19" spans="1:6" ht="30.75" customHeight="1" x14ac:dyDescent="0.45">
      <c r="A19" s="6" t="s">
        <v>8</v>
      </c>
      <c r="B19" s="6" t="s">
        <v>9</v>
      </c>
      <c r="C19" s="24">
        <v>100</v>
      </c>
      <c r="D19" s="40">
        <v>267.85000000000002</v>
      </c>
    </row>
    <row r="20" spans="1:6" ht="30.75" customHeight="1" x14ac:dyDescent="0.45">
      <c r="A20" s="6"/>
      <c r="B20" s="6" t="s">
        <v>34</v>
      </c>
      <c r="C20" s="24"/>
      <c r="D20" s="40"/>
    </row>
    <row r="21" spans="1:6" ht="30.75" customHeight="1" x14ac:dyDescent="0.45">
      <c r="A21" s="6" t="s">
        <v>13</v>
      </c>
      <c r="B21" s="7" t="s">
        <v>45</v>
      </c>
      <c r="C21" s="24">
        <v>600</v>
      </c>
      <c r="D21" s="40">
        <f>144+112</f>
        <v>256</v>
      </c>
    </row>
    <row r="22" spans="1:6" ht="30.75" customHeight="1" x14ac:dyDescent="0.45">
      <c r="A22" s="6"/>
      <c r="B22" s="6"/>
      <c r="C22" s="24"/>
      <c r="D22" s="40"/>
    </row>
    <row r="23" spans="1:6" ht="30.75" customHeight="1" x14ac:dyDescent="0.5">
      <c r="A23" s="6"/>
      <c r="B23" s="9" t="s">
        <v>11</v>
      </c>
      <c r="C23" s="25">
        <f>SUM(C17:C22)</f>
        <v>39034</v>
      </c>
      <c r="D23" s="25">
        <f>SUM(D17:D22)</f>
        <v>43442.57</v>
      </c>
    </row>
    <row r="24" spans="1:6" ht="30.75" customHeight="1" x14ac:dyDescent="0.7">
      <c r="A24" s="61" t="s">
        <v>12</v>
      </c>
      <c r="B24" s="62"/>
      <c r="C24" s="62"/>
      <c r="D24" s="63"/>
    </row>
    <row r="25" spans="1:6" ht="30.75" customHeight="1" x14ac:dyDescent="0.45">
      <c r="A25" s="6" t="s">
        <v>3</v>
      </c>
      <c r="B25" s="6" t="s">
        <v>32</v>
      </c>
      <c r="C25" s="26" t="s">
        <v>4</v>
      </c>
      <c r="D25" s="26" t="s">
        <v>4</v>
      </c>
    </row>
    <row r="26" spans="1:6" ht="30.75" customHeight="1" x14ac:dyDescent="0.45">
      <c r="A26" s="6" t="s">
        <v>5</v>
      </c>
      <c r="B26" s="6" t="s">
        <v>36</v>
      </c>
      <c r="C26" s="24">
        <v>5000</v>
      </c>
      <c r="D26" s="40">
        <v>3000</v>
      </c>
    </row>
    <row r="27" spans="1:6" ht="30.75" customHeight="1" x14ac:dyDescent="0.45">
      <c r="A27" s="6" t="s">
        <v>13</v>
      </c>
      <c r="B27" s="6" t="s">
        <v>14</v>
      </c>
      <c r="C27" s="27">
        <v>600</v>
      </c>
      <c r="D27" s="42"/>
    </row>
    <row r="28" spans="1:6" ht="30.75" customHeight="1" x14ac:dyDescent="0.45">
      <c r="A28" s="6" t="s">
        <v>15</v>
      </c>
      <c r="B28" s="6" t="s">
        <v>47</v>
      </c>
      <c r="C28" s="24">
        <v>100</v>
      </c>
      <c r="D28" s="40">
        <v>3.6</v>
      </c>
    </row>
    <row r="29" spans="1:6" ht="30.75" customHeight="1" x14ac:dyDescent="0.45">
      <c r="A29" s="6" t="s">
        <v>16</v>
      </c>
      <c r="B29" s="6" t="s">
        <v>17</v>
      </c>
      <c r="C29" s="24">
        <v>100</v>
      </c>
      <c r="D29" s="40"/>
    </row>
    <row r="30" spans="1:6" ht="30.75" customHeight="1" x14ac:dyDescent="0.45">
      <c r="A30" s="6" t="s">
        <v>18</v>
      </c>
      <c r="B30" s="6" t="s">
        <v>49</v>
      </c>
      <c r="C30" s="24">
        <v>434</v>
      </c>
      <c r="D30" s="40"/>
    </row>
    <row r="31" spans="1:6" ht="30.75" customHeight="1" x14ac:dyDescent="0.45">
      <c r="A31" s="6" t="s">
        <v>19</v>
      </c>
      <c r="B31" s="6" t="s">
        <v>41</v>
      </c>
      <c r="C31" s="24">
        <v>500</v>
      </c>
      <c r="D31" s="40">
        <v>1240</v>
      </c>
      <c r="F31" s="1">
        <f>SUM(C28:C31)</f>
        <v>1134</v>
      </c>
    </row>
    <row r="32" spans="1:6" ht="30.75" customHeight="1" x14ac:dyDescent="0.45">
      <c r="A32" s="6" t="s">
        <v>20</v>
      </c>
      <c r="B32" s="6" t="s">
        <v>52</v>
      </c>
      <c r="C32" s="24">
        <v>3000</v>
      </c>
      <c r="D32" s="40">
        <v>2900</v>
      </c>
    </row>
    <row r="33" spans="1:11" ht="30.75" customHeight="1" x14ac:dyDescent="0.45">
      <c r="A33" s="6" t="s">
        <v>21</v>
      </c>
      <c r="B33" s="7" t="s">
        <v>38</v>
      </c>
      <c r="C33" s="24">
        <v>700</v>
      </c>
      <c r="D33" s="40"/>
    </row>
    <row r="34" spans="1:11" ht="30.75" customHeight="1" x14ac:dyDescent="0.45">
      <c r="A34" s="6" t="s">
        <v>22</v>
      </c>
      <c r="B34" s="7" t="s">
        <v>46</v>
      </c>
      <c r="C34" s="24">
        <v>1500</v>
      </c>
      <c r="D34" s="40"/>
    </row>
    <row r="35" spans="1:11" ht="48" customHeight="1" x14ac:dyDescent="0.45">
      <c r="A35" s="6" t="s">
        <v>23</v>
      </c>
      <c r="B35" s="7" t="s">
        <v>53</v>
      </c>
      <c r="C35" s="24">
        <v>1500</v>
      </c>
      <c r="D35" s="40"/>
    </row>
    <row r="36" spans="1:11" ht="30.75" customHeight="1" x14ac:dyDescent="0.45">
      <c r="A36" s="6" t="s">
        <v>43</v>
      </c>
      <c r="B36" s="7" t="s">
        <v>44</v>
      </c>
      <c r="C36" s="24">
        <v>3500</v>
      </c>
      <c r="D36" s="40">
        <v>2083.1999999999998</v>
      </c>
      <c r="H36" s="1">
        <f>C45-C23</f>
        <v>0</v>
      </c>
    </row>
    <row r="37" spans="1:11" ht="30.75" customHeight="1" x14ac:dyDescent="0.45">
      <c r="A37" s="6" t="s">
        <v>24</v>
      </c>
      <c r="B37" s="7" t="s">
        <v>39</v>
      </c>
      <c r="C37" s="24">
        <v>7000</v>
      </c>
      <c r="D37" s="40">
        <v>4485.12</v>
      </c>
    </row>
    <row r="38" spans="1:11" ht="30.75" customHeight="1" x14ac:dyDescent="0.45">
      <c r="A38" s="6" t="s">
        <v>26</v>
      </c>
      <c r="B38" s="6" t="s">
        <v>27</v>
      </c>
      <c r="C38" s="24">
        <v>500</v>
      </c>
      <c r="D38" s="40">
        <v>103</v>
      </c>
    </row>
    <row r="39" spans="1:11" ht="30.75" customHeight="1" x14ac:dyDescent="0.45">
      <c r="A39" s="6"/>
      <c r="B39" s="6" t="s">
        <v>33</v>
      </c>
      <c r="C39" s="24"/>
      <c r="D39" s="40"/>
    </row>
    <row r="40" spans="1:11" s="14" customFormat="1" ht="30.75" customHeight="1" x14ac:dyDescent="0.45">
      <c r="A40" s="13" t="s">
        <v>25</v>
      </c>
      <c r="B40" s="13" t="s">
        <v>40</v>
      </c>
      <c r="C40" s="28">
        <v>10000</v>
      </c>
      <c r="D40" s="43">
        <f>471.2+142.48</f>
        <v>613.67999999999995</v>
      </c>
    </row>
    <row r="41" spans="1:11" ht="46.5" customHeight="1" x14ac:dyDescent="0.45">
      <c r="A41" s="6" t="s">
        <v>13</v>
      </c>
      <c r="B41" s="7" t="s">
        <v>42</v>
      </c>
      <c r="C41" s="24">
        <v>4000</v>
      </c>
      <c r="D41" s="40">
        <f>64.44+1.73</f>
        <v>66.17</v>
      </c>
    </row>
    <row r="42" spans="1:11" s="14" customFormat="1" ht="30.75" customHeight="1" x14ac:dyDescent="0.45">
      <c r="A42" s="15" t="s">
        <v>51</v>
      </c>
      <c r="B42" s="13" t="s">
        <v>50</v>
      </c>
      <c r="C42" s="28">
        <v>600</v>
      </c>
      <c r="D42" s="43">
        <v>144</v>
      </c>
      <c r="K42" s="14">
        <f>56+56</f>
        <v>112</v>
      </c>
    </row>
    <row r="43" spans="1:11" ht="30.75" customHeight="1" x14ac:dyDescent="0.4">
      <c r="A43" s="2"/>
      <c r="B43" s="2"/>
      <c r="C43" s="29"/>
      <c r="D43" s="44"/>
      <c r="H43">
        <f>28747.8+56</f>
        <v>28803.8</v>
      </c>
    </row>
    <row r="44" spans="1:11" ht="30.75" customHeight="1" thickBot="1" x14ac:dyDescent="0.45">
      <c r="A44" s="2"/>
      <c r="B44" s="2"/>
      <c r="C44" s="29"/>
      <c r="D44" s="44"/>
    </row>
    <row r="45" spans="1:11" ht="30.75" customHeight="1" thickBot="1" x14ac:dyDescent="0.55000000000000004">
      <c r="A45" s="4"/>
      <c r="B45" s="10" t="s">
        <v>11</v>
      </c>
      <c r="C45" s="25">
        <f>SUM(C26:C42)</f>
        <v>39034</v>
      </c>
      <c r="D45" s="41">
        <f>SUM(D26:D43)</f>
        <v>14638.769999999999</v>
      </c>
    </row>
    <row r="46" spans="1:11" ht="15" thickBot="1" x14ac:dyDescent="0.45">
      <c r="A46" s="2"/>
      <c r="B46" s="2"/>
      <c r="C46" s="29"/>
      <c r="D46" s="44"/>
      <c r="G46" s="50">
        <f>C50-D45-H43</f>
        <v>0</v>
      </c>
    </row>
    <row r="47" spans="1:11" ht="18.899999999999999" thickBot="1" x14ac:dyDescent="0.55000000000000004">
      <c r="A47" s="52" t="s">
        <v>28</v>
      </c>
      <c r="B47" s="53"/>
      <c r="C47" s="53"/>
      <c r="D47" s="35"/>
    </row>
    <row r="48" spans="1:11" ht="19.2" customHeight="1" thickBot="1" x14ac:dyDescent="0.55000000000000004">
      <c r="A48" s="2"/>
      <c r="B48" s="12" t="s">
        <v>61</v>
      </c>
      <c r="C48" s="30">
        <f>SUM(D18,D19,D21)</f>
        <v>24183.949999999997</v>
      </c>
      <c r="D48" s="41"/>
    </row>
    <row r="49" spans="1:7" ht="32.700000000000003" customHeight="1" x14ac:dyDescent="0.5">
      <c r="A49" s="2"/>
      <c r="B49" s="3" t="s">
        <v>59</v>
      </c>
      <c r="C49" s="31">
        <f>SUM(D17)</f>
        <v>19258.62</v>
      </c>
      <c r="D49" s="45"/>
    </row>
    <row r="50" spans="1:7" ht="18.45" x14ac:dyDescent="0.5">
      <c r="A50" s="2"/>
      <c r="B50" s="3" t="s">
        <v>11</v>
      </c>
      <c r="C50" s="16">
        <f>SUM(C48:C49)</f>
        <v>43442.569999999992</v>
      </c>
      <c r="D50" s="46"/>
      <c r="G50" s="1">
        <f>C52-28747.8+56</f>
        <v>111.99999999999636</v>
      </c>
    </row>
    <row r="51" spans="1:7" ht="18.45" customHeight="1" x14ac:dyDescent="0.5">
      <c r="A51" s="2"/>
      <c r="B51" s="3" t="s">
        <v>60</v>
      </c>
      <c r="C51" s="25">
        <f>SUM(D45)</f>
        <v>14638.769999999999</v>
      </c>
      <c r="D51" s="41"/>
    </row>
    <row r="52" spans="1:7" ht="18.45" customHeight="1" x14ac:dyDescent="0.5">
      <c r="A52" s="2"/>
      <c r="B52" s="5" t="s">
        <v>31</v>
      </c>
      <c r="C52" s="16">
        <f>C50-D45</f>
        <v>28803.799999999996</v>
      </c>
      <c r="D52" s="46"/>
    </row>
    <row r="53" spans="1:7" s="11" customFormat="1" x14ac:dyDescent="0.4">
      <c r="A53" s="2"/>
      <c r="B53" s="2"/>
      <c r="C53" s="29"/>
      <c r="D53" s="47"/>
    </row>
    <row r="54" spans="1:7" s="11" customFormat="1" x14ac:dyDescent="0.4">
      <c r="A54"/>
      <c r="B54" s="2"/>
      <c r="C54" s="29"/>
      <c r="D54" s="47"/>
    </row>
    <row r="55" spans="1:7" s="11" customFormat="1" x14ac:dyDescent="0.4">
      <c r="A55"/>
      <c r="B55" s="2"/>
      <c r="C55" s="29"/>
      <c r="D55" s="47"/>
    </row>
    <row r="56" spans="1:7" s="11" customFormat="1" x14ac:dyDescent="0.4">
      <c r="A56"/>
      <c r="B56" s="2"/>
      <c r="C56" s="29"/>
      <c r="D56" s="47"/>
    </row>
    <row r="57" spans="1:7" s="11" customFormat="1" x14ac:dyDescent="0.4">
      <c r="A57"/>
      <c r="B57" s="2"/>
      <c r="C57" s="29"/>
      <c r="D57" s="47"/>
    </row>
    <row r="58" spans="1:7" s="11" customFormat="1" x14ac:dyDescent="0.4">
      <c r="A58"/>
      <c r="B58" s="2"/>
      <c r="C58" s="29"/>
      <c r="D58" s="47"/>
    </row>
    <row r="59" spans="1:7" s="11" customFormat="1" x14ac:dyDescent="0.4">
      <c r="A59"/>
      <c r="B59" s="2"/>
      <c r="C59" s="29"/>
      <c r="D59" s="47"/>
    </row>
    <row r="60" spans="1:7" s="11" customFormat="1" x14ac:dyDescent="0.4">
      <c r="A60"/>
      <c r="B60"/>
      <c r="C60" s="32"/>
      <c r="D60" s="48"/>
    </row>
  </sheetData>
  <mergeCells count="6">
    <mergeCell ref="A47:C47"/>
    <mergeCell ref="A2:C2"/>
    <mergeCell ref="A3:C3"/>
    <mergeCell ref="A13:D14"/>
    <mergeCell ref="A15:D15"/>
    <mergeCell ref="A24:D24"/>
  </mergeCells>
  <pageMargins left="0.7" right="0.7" top="0.75" bottom="0.75" header="0.3" footer="0.3"/>
  <pageSetup paperSize="9" scale="52" fitToWidth="0" orientation="portrait" r:id="rId1"/>
  <rowBreaks count="1" manualBreakCount="1">
    <brk id="2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view="pageBreakPreview" zoomScaleNormal="100" zoomScaleSheetLayoutView="100" workbookViewId="0">
      <selection activeCell="D46" sqref="D46"/>
    </sheetView>
  </sheetViews>
  <sheetFormatPr defaultRowHeight="14.6" x14ac:dyDescent="0.4"/>
  <cols>
    <col min="1" max="1" width="18.3046875" customWidth="1"/>
    <col min="2" max="2" width="58.69140625" customWidth="1"/>
    <col min="3" max="3" width="26.921875" style="33" customWidth="1"/>
    <col min="4" max="4" width="0.84375" style="49" hidden="1" customWidth="1"/>
    <col min="6" max="6" width="9.3828125" bestFit="1" customWidth="1"/>
    <col min="7" max="7" width="15" customWidth="1"/>
  </cols>
  <sheetData>
    <row r="1" spans="1:4" ht="18.45" x14ac:dyDescent="0.5">
      <c r="A1" s="17"/>
      <c r="B1" s="17"/>
      <c r="C1" s="19"/>
      <c r="D1" s="51"/>
    </row>
    <row r="2" spans="1:4" ht="18.45" x14ac:dyDescent="0.5">
      <c r="A2" s="54" t="s">
        <v>29</v>
      </c>
      <c r="B2" s="54"/>
      <c r="C2" s="54"/>
      <c r="D2" s="51"/>
    </row>
    <row r="3" spans="1:4" ht="18.45" x14ac:dyDescent="0.5">
      <c r="A3" s="54" t="s">
        <v>30</v>
      </c>
      <c r="B3" s="54"/>
      <c r="C3" s="54"/>
      <c r="D3" s="51"/>
    </row>
    <row r="4" spans="1:4" ht="18.45" x14ac:dyDescent="0.5">
      <c r="A4" s="17"/>
      <c r="B4" s="17"/>
      <c r="C4" s="19"/>
      <c r="D4" s="51"/>
    </row>
    <row r="5" spans="1:4" ht="18.45" x14ac:dyDescent="0.5">
      <c r="A5" s="17"/>
      <c r="B5" s="17"/>
      <c r="C5" s="19"/>
      <c r="D5" s="51"/>
    </row>
    <row r="6" spans="1:4" ht="18.45" x14ac:dyDescent="0.5">
      <c r="A6" s="17" t="s">
        <v>0</v>
      </c>
      <c r="B6" s="17"/>
      <c r="C6" s="19"/>
      <c r="D6" s="51"/>
    </row>
    <row r="7" spans="1:4" ht="18.45" x14ac:dyDescent="0.5">
      <c r="A7" s="17" t="s">
        <v>1</v>
      </c>
      <c r="B7" s="17"/>
      <c r="C7" s="19"/>
      <c r="D7" s="51"/>
    </row>
    <row r="8" spans="1:4" ht="18.45" x14ac:dyDescent="0.5">
      <c r="A8" s="17" t="s">
        <v>2</v>
      </c>
      <c r="B8" s="17"/>
      <c r="C8" s="19"/>
      <c r="D8" s="51"/>
    </row>
    <row r="9" spans="1:4" ht="18.45" x14ac:dyDescent="0.5">
      <c r="A9" s="17" t="s">
        <v>48</v>
      </c>
      <c r="B9" s="17"/>
      <c r="C9" s="19"/>
      <c r="D9" s="51"/>
    </row>
    <row r="10" spans="1:4" ht="18.45" x14ac:dyDescent="0.5">
      <c r="A10" s="17" t="s">
        <v>35</v>
      </c>
      <c r="B10" s="17"/>
      <c r="C10" s="19"/>
      <c r="D10" s="51"/>
    </row>
    <row r="11" spans="1:4" ht="18.45" x14ac:dyDescent="0.5">
      <c r="A11" s="17" t="s">
        <v>58</v>
      </c>
      <c r="B11" s="18"/>
      <c r="C11" s="20"/>
      <c r="D11" s="36"/>
    </row>
    <row r="12" spans="1:4" ht="6.75" customHeight="1" x14ac:dyDescent="0.4">
      <c r="A12" s="2"/>
      <c r="B12" s="2"/>
      <c r="C12" s="21"/>
      <c r="D12" s="37"/>
    </row>
    <row r="13" spans="1:4" ht="15" customHeight="1" x14ac:dyDescent="0.4">
      <c r="A13" s="55" t="s">
        <v>55</v>
      </c>
      <c r="B13" s="56"/>
      <c r="C13" s="56"/>
      <c r="D13" s="57"/>
    </row>
    <row r="14" spans="1:4" ht="23.25" customHeight="1" x14ac:dyDescent="0.4">
      <c r="A14" s="55"/>
      <c r="B14" s="56"/>
      <c r="C14" s="56"/>
      <c r="D14" s="57"/>
    </row>
    <row r="15" spans="1:4" ht="34.5" customHeight="1" x14ac:dyDescent="0.75">
      <c r="A15" s="58" t="s">
        <v>10</v>
      </c>
      <c r="B15" s="59"/>
      <c r="C15" s="59"/>
      <c r="D15" s="60"/>
    </row>
    <row r="16" spans="1:4" ht="46.5" customHeight="1" x14ac:dyDescent="0.45">
      <c r="A16" s="8" t="s">
        <v>3</v>
      </c>
      <c r="B16" s="8" t="s">
        <v>37</v>
      </c>
      <c r="C16" s="23" t="s">
        <v>54</v>
      </c>
      <c r="D16" s="38" t="s">
        <v>57</v>
      </c>
    </row>
    <row r="17" spans="1:6" ht="40.5" customHeight="1" x14ac:dyDescent="0.45">
      <c r="A17" s="6" t="s">
        <v>5</v>
      </c>
      <c r="B17" s="7" t="s">
        <v>56</v>
      </c>
      <c r="C17" s="22">
        <v>19258.62</v>
      </c>
      <c r="D17" s="39">
        <v>19258.62</v>
      </c>
    </row>
    <row r="18" spans="1:6" ht="30.75" customHeight="1" x14ac:dyDescent="0.45">
      <c r="A18" s="6" t="s">
        <v>6</v>
      </c>
      <c r="B18" s="6" t="s">
        <v>7</v>
      </c>
      <c r="C18" s="24">
        <v>23665</v>
      </c>
      <c r="D18" s="40">
        <v>23660.1</v>
      </c>
    </row>
    <row r="19" spans="1:6" ht="30.75" customHeight="1" x14ac:dyDescent="0.45">
      <c r="A19" s="6" t="s">
        <v>8</v>
      </c>
      <c r="B19" s="6" t="s">
        <v>9</v>
      </c>
      <c r="C19" s="24">
        <v>270</v>
      </c>
      <c r="D19" s="40">
        <v>267.85000000000002</v>
      </c>
    </row>
    <row r="20" spans="1:6" ht="30.75" customHeight="1" x14ac:dyDescent="0.45">
      <c r="A20" s="6"/>
      <c r="B20" s="6" t="s">
        <v>34</v>
      </c>
      <c r="C20" s="24"/>
      <c r="D20" s="40"/>
    </row>
    <row r="21" spans="1:6" ht="30.75" customHeight="1" x14ac:dyDescent="0.45">
      <c r="A21" s="6" t="s">
        <v>13</v>
      </c>
      <c r="B21" s="7" t="s">
        <v>45</v>
      </c>
      <c r="C21" s="24">
        <v>600</v>
      </c>
      <c r="D21" s="40">
        <f>144+112</f>
        <v>256</v>
      </c>
    </row>
    <row r="22" spans="1:6" ht="30.75" customHeight="1" x14ac:dyDescent="0.45">
      <c r="A22" s="6"/>
      <c r="B22" s="6"/>
      <c r="C22" s="24"/>
      <c r="D22" s="40"/>
    </row>
    <row r="23" spans="1:6" ht="30.75" customHeight="1" x14ac:dyDescent="0.5">
      <c r="A23" s="6"/>
      <c r="B23" s="9" t="s">
        <v>11</v>
      </c>
      <c r="C23" s="25">
        <f>SUM(C17:C22)</f>
        <v>43793.619999999995</v>
      </c>
      <c r="D23" s="25">
        <f>SUM(D17:D22)</f>
        <v>43442.57</v>
      </c>
    </row>
    <row r="24" spans="1:6" ht="30.75" customHeight="1" x14ac:dyDescent="0.7">
      <c r="A24" s="61" t="s">
        <v>12</v>
      </c>
      <c r="B24" s="62"/>
      <c r="C24" s="62"/>
      <c r="D24" s="63"/>
    </row>
    <row r="25" spans="1:6" ht="30.75" customHeight="1" x14ac:dyDescent="0.45">
      <c r="A25" s="6" t="s">
        <v>3</v>
      </c>
      <c r="B25" s="6" t="s">
        <v>32</v>
      </c>
      <c r="C25" s="26" t="s">
        <v>4</v>
      </c>
      <c r="D25" s="26" t="s">
        <v>4</v>
      </c>
    </row>
    <row r="26" spans="1:6" ht="30.75" customHeight="1" x14ac:dyDescent="0.45">
      <c r="A26" s="6" t="s">
        <v>5</v>
      </c>
      <c r="B26" s="6" t="s">
        <v>36</v>
      </c>
      <c r="C26" s="24">
        <f>5000+3919.62</f>
        <v>8919.619999999999</v>
      </c>
      <c r="D26" s="40">
        <v>3000</v>
      </c>
    </row>
    <row r="27" spans="1:6" ht="30.75" customHeight="1" x14ac:dyDescent="0.45">
      <c r="A27" s="6" t="s">
        <v>13</v>
      </c>
      <c r="B27" s="6" t="s">
        <v>14</v>
      </c>
      <c r="C27" s="27">
        <v>600</v>
      </c>
      <c r="D27" s="42"/>
    </row>
    <row r="28" spans="1:6" ht="30.75" customHeight="1" x14ac:dyDescent="0.45">
      <c r="A28" s="6" t="s">
        <v>15</v>
      </c>
      <c r="B28" s="6" t="s">
        <v>47</v>
      </c>
      <c r="C28" s="24">
        <v>100</v>
      </c>
      <c r="D28" s="40">
        <v>3.6</v>
      </c>
    </row>
    <row r="29" spans="1:6" ht="30.75" customHeight="1" x14ac:dyDescent="0.45">
      <c r="A29" s="6" t="s">
        <v>16</v>
      </c>
      <c r="B29" s="6" t="s">
        <v>17</v>
      </c>
      <c r="C29" s="24">
        <v>100</v>
      </c>
      <c r="D29" s="40"/>
    </row>
    <row r="30" spans="1:6" ht="30.75" customHeight="1" x14ac:dyDescent="0.45">
      <c r="A30" s="6" t="s">
        <v>18</v>
      </c>
      <c r="B30" s="6" t="s">
        <v>49</v>
      </c>
      <c r="C30" s="24">
        <v>434</v>
      </c>
      <c r="D30" s="40"/>
    </row>
    <row r="31" spans="1:6" ht="30.75" customHeight="1" x14ac:dyDescent="0.45">
      <c r="A31" s="6" t="s">
        <v>19</v>
      </c>
      <c r="B31" s="6" t="s">
        <v>41</v>
      </c>
      <c r="C31" s="24">
        <v>1240</v>
      </c>
      <c r="D31" s="40">
        <v>1240</v>
      </c>
      <c r="F31" s="1">
        <f>SUM(C28:C31)</f>
        <v>1874</v>
      </c>
    </row>
    <row r="32" spans="1:6" ht="30.75" customHeight="1" x14ac:dyDescent="0.45">
      <c r="A32" s="6" t="s">
        <v>20</v>
      </c>
      <c r="B32" s="6" t="s">
        <v>52</v>
      </c>
      <c r="C32" s="24">
        <v>3100</v>
      </c>
      <c r="D32" s="40">
        <v>2900</v>
      </c>
    </row>
    <row r="33" spans="1:11" ht="30.75" customHeight="1" x14ac:dyDescent="0.45">
      <c r="A33" s="6" t="s">
        <v>21</v>
      </c>
      <c r="B33" s="7" t="s">
        <v>38</v>
      </c>
      <c r="C33" s="24">
        <v>700</v>
      </c>
      <c r="D33" s="40"/>
    </row>
    <row r="34" spans="1:11" ht="30.75" customHeight="1" x14ac:dyDescent="0.45">
      <c r="A34" s="6" t="s">
        <v>22</v>
      </c>
      <c r="B34" s="7" t="s">
        <v>46</v>
      </c>
      <c r="C34" s="24">
        <v>1500</v>
      </c>
      <c r="D34" s="40"/>
    </row>
    <row r="35" spans="1:11" ht="48" customHeight="1" x14ac:dyDescent="0.45">
      <c r="A35" s="6" t="s">
        <v>23</v>
      </c>
      <c r="B35" s="7" t="s">
        <v>53</v>
      </c>
      <c r="C35" s="24">
        <v>1500</v>
      </c>
      <c r="D35" s="40"/>
    </row>
    <row r="36" spans="1:11" ht="30.75" customHeight="1" x14ac:dyDescent="0.45">
      <c r="A36" s="6" t="s">
        <v>43</v>
      </c>
      <c r="B36" s="7" t="s">
        <v>44</v>
      </c>
      <c r="C36" s="24">
        <v>3500</v>
      </c>
      <c r="D36" s="40">
        <v>2083.1999999999998</v>
      </c>
      <c r="H36" s="1">
        <f>C45-C23</f>
        <v>0</v>
      </c>
    </row>
    <row r="37" spans="1:11" ht="30.75" customHeight="1" x14ac:dyDescent="0.45">
      <c r="A37" s="6" t="s">
        <v>24</v>
      </c>
      <c r="B37" s="7" t="s">
        <v>39</v>
      </c>
      <c r="C37" s="24">
        <v>7000</v>
      </c>
      <c r="D37" s="40">
        <v>4485.12</v>
      </c>
    </row>
    <row r="38" spans="1:11" ht="30.75" customHeight="1" x14ac:dyDescent="0.45">
      <c r="A38" s="6" t="s">
        <v>26</v>
      </c>
      <c r="B38" s="6" t="s">
        <v>27</v>
      </c>
      <c r="C38" s="24">
        <v>500</v>
      </c>
      <c r="D38" s="40">
        <v>103</v>
      </c>
    </row>
    <row r="39" spans="1:11" ht="30.75" customHeight="1" x14ac:dyDescent="0.45">
      <c r="A39" s="6"/>
      <c r="B39" s="6" t="s">
        <v>33</v>
      </c>
      <c r="C39" s="24"/>
      <c r="D39" s="40"/>
      <c r="I39" s="1">
        <f>C23-C45</f>
        <v>0</v>
      </c>
    </row>
    <row r="40" spans="1:11" s="14" customFormat="1" ht="30.75" customHeight="1" x14ac:dyDescent="0.45">
      <c r="A40" s="13" t="s">
        <v>25</v>
      </c>
      <c r="B40" s="13" t="s">
        <v>40</v>
      </c>
      <c r="C40" s="28">
        <v>10000</v>
      </c>
      <c r="D40" s="43">
        <f>471.2+142.48</f>
        <v>613.67999999999995</v>
      </c>
    </row>
    <row r="41" spans="1:11" ht="46.5" customHeight="1" x14ac:dyDescent="0.45">
      <c r="A41" s="6" t="s">
        <v>13</v>
      </c>
      <c r="B41" s="7" t="s">
        <v>42</v>
      </c>
      <c r="C41" s="24">
        <v>4000</v>
      </c>
      <c r="D41" s="40">
        <f>64.44+1.73</f>
        <v>66.17</v>
      </c>
    </row>
    <row r="42" spans="1:11" s="14" customFormat="1" ht="30.75" customHeight="1" x14ac:dyDescent="0.45">
      <c r="A42" s="15" t="s">
        <v>51</v>
      </c>
      <c r="B42" s="13" t="s">
        <v>50</v>
      </c>
      <c r="C42" s="28">
        <v>600</v>
      </c>
      <c r="D42" s="43">
        <v>144</v>
      </c>
      <c r="K42" s="14">
        <f>56+56</f>
        <v>112</v>
      </c>
    </row>
    <row r="43" spans="1:11" ht="30.75" customHeight="1" x14ac:dyDescent="0.4">
      <c r="A43" s="2"/>
      <c r="B43" s="2"/>
      <c r="C43" s="29"/>
      <c r="D43" s="44"/>
      <c r="H43">
        <f>28747.8+56</f>
        <v>28803.8</v>
      </c>
    </row>
    <row r="44" spans="1:11" ht="30.75" customHeight="1" thickBot="1" x14ac:dyDescent="0.45">
      <c r="A44" s="2"/>
      <c r="B44" s="2"/>
      <c r="C44" s="29"/>
      <c r="D44" s="44"/>
    </row>
    <row r="45" spans="1:11" ht="30.75" customHeight="1" thickBot="1" x14ac:dyDescent="0.55000000000000004">
      <c r="A45" s="4"/>
      <c r="B45" s="10" t="s">
        <v>11</v>
      </c>
      <c r="C45" s="25">
        <f>SUM(C26:C42)</f>
        <v>43793.619999999995</v>
      </c>
      <c r="D45" s="41">
        <v>0</v>
      </c>
    </row>
    <row r="46" spans="1:11" ht="15" thickBot="1" x14ac:dyDescent="0.45">
      <c r="A46" s="2"/>
      <c r="B46" s="2"/>
      <c r="C46" s="29"/>
      <c r="D46" s="44"/>
      <c r="G46" s="50">
        <f>C50-D45-H43</f>
        <v>14989.819999999996</v>
      </c>
    </row>
    <row r="47" spans="1:11" ht="18.899999999999999" thickBot="1" x14ac:dyDescent="0.55000000000000004">
      <c r="A47" s="52" t="s">
        <v>28</v>
      </c>
      <c r="B47" s="53"/>
      <c r="C47" s="53"/>
      <c r="D47" s="35"/>
    </row>
    <row r="48" spans="1:11" ht="19.2" customHeight="1" thickBot="1" x14ac:dyDescent="0.55000000000000004">
      <c r="A48" s="2"/>
      <c r="B48" s="12" t="s">
        <v>61</v>
      </c>
      <c r="C48" s="30">
        <f>SUM(C18:C21)</f>
        <v>24535</v>
      </c>
      <c r="D48" s="41"/>
    </row>
    <row r="49" spans="1:7" ht="32.700000000000003" customHeight="1" x14ac:dyDescent="0.5">
      <c r="A49" s="2"/>
      <c r="B49" s="3" t="s">
        <v>59</v>
      </c>
      <c r="C49" s="31">
        <f>SUM(D17)</f>
        <v>19258.62</v>
      </c>
      <c r="D49" s="45"/>
    </row>
    <row r="50" spans="1:7" ht="18.45" x14ac:dyDescent="0.5">
      <c r="A50" s="2"/>
      <c r="B50" s="3" t="s">
        <v>11</v>
      </c>
      <c r="C50" s="16">
        <f>SUM(C48:C49)</f>
        <v>43793.619999999995</v>
      </c>
      <c r="D50" s="46"/>
      <c r="G50" s="1">
        <f>C52-28747.8+56</f>
        <v>-28691.8</v>
      </c>
    </row>
    <row r="51" spans="1:7" ht="18.45" customHeight="1" x14ac:dyDescent="0.5">
      <c r="A51" s="2"/>
      <c r="B51" s="3" t="s">
        <v>60</v>
      </c>
      <c r="C51" s="25">
        <f>SUM(C26:C42)</f>
        <v>43793.619999999995</v>
      </c>
      <c r="D51" s="41"/>
    </row>
    <row r="52" spans="1:7" ht="18.45" customHeight="1" x14ac:dyDescent="0.5">
      <c r="A52" s="2"/>
      <c r="B52" s="5" t="s">
        <v>31</v>
      </c>
      <c r="C52" s="16">
        <f>C50-C51</f>
        <v>0</v>
      </c>
      <c r="D52" s="46"/>
    </row>
    <row r="53" spans="1:7" s="11" customFormat="1" x14ac:dyDescent="0.4">
      <c r="A53" s="2"/>
      <c r="B53" s="2"/>
      <c r="C53" s="29"/>
      <c r="D53" s="47"/>
    </row>
    <row r="54" spans="1:7" s="11" customFormat="1" x14ac:dyDescent="0.4">
      <c r="A54"/>
      <c r="B54" s="2"/>
      <c r="C54" s="29"/>
      <c r="D54" s="47"/>
    </row>
    <row r="55" spans="1:7" s="11" customFormat="1" x14ac:dyDescent="0.4">
      <c r="A55"/>
      <c r="B55" s="2"/>
      <c r="C55" s="29"/>
      <c r="D55" s="47"/>
    </row>
    <row r="56" spans="1:7" s="11" customFormat="1" x14ac:dyDescent="0.4">
      <c r="A56"/>
      <c r="B56" s="2"/>
      <c r="C56" s="29"/>
      <c r="D56" s="47"/>
    </row>
    <row r="57" spans="1:7" s="11" customFormat="1" x14ac:dyDescent="0.4">
      <c r="A57"/>
      <c r="B57" s="2"/>
      <c r="C57" s="29"/>
      <c r="D57" s="47"/>
    </row>
    <row r="58" spans="1:7" s="11" customFormat="1" x14ac:dyDescent="0.4">
      <c r="A58"/>
      <c r="B58" s="2"/>
      <c r="C58" s="29"/>
      <c r="D58" s="47"/>
    </row>
    <row r="59" spans="1:7" s="11" customFormat="1" x14ac:dyDescent="0.4">
      <c r="A59"/>
      <c r="B59" s="2"/>
      <c r="C59" s="29"/>
      <c r="D59" s="47"/>
    </row>
    <row r="60" spans="1:7" s="11" customFormat="1" x14ac:dyDescent="0.4">
      <c r="A60"/>
      <c r="B60"/>
      <c r="C60" s="32"/>
      <c r="D60" s="48"/>
    </row>
  </sheetData>
  <mergeCells count="6">
    <mergeCell ref="A2:C2"/>
    <mergeCell ref="A3:C3"/>
    <mergeCell ref="A13:D14"/>
    <mergeCell ref="A15:D15"/>
    <mergeCell ref="A24:D24"/>
    <mergeCell ref="A47:C47"/>
  </mergeCells>
  <pageMargins left="0.7" right="0.7" top="0.75" bottom="0.75" header="0.3" footer="0.3"/>
  <pageSetup paperSize="9" scale="52" fitToWidth="0" orientation="portrait" r:id="rId1"/>
  <rowBreaks count="1" manualBreakCount="1">
    <brk id="23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2</vt:i4>
      </vt:variant>
    </vt:vector>
  </HeadingPairs>
  <TitlesOfParts>
    <vt:vector size="6" baseType="lpstr">
      <vt:lpstr>AY 2019</vt:lpstr>
      <vt:lpstr>ΑΝΑΜΟΡΦΩΣΗ ΠΥ 2019</vt:lpstr>
      <vt:lpstr>Φύλλο2</vt:lpstr>
      <vt:lpstr>Φύλλο3</vt:lpstr>
      <vt:lpstr>'AY 2019'!Print_Area</vt:lpstr>
      <vt:lpstr>'ΑΝΑΜΟΡΦΩΣΗ ΠΥ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Αγγελκή Τουμπέκη</dc:creator>
  <cp:lastModifiedBy>user</cp:lastModifiedBy>
  <cp:lastPrinted>2015-12-17T10:12:51Z</cp:lastPrinted>
  <dcterms:created xsi:type="dcterms:W3CDTF">2013-06-03T08:24:46Z</dcterms:created>
  <dcterms:modified xsi:type="dcterms:W3CDTF">2020-04-29T03:49:59Z</dcterms:modified>
</cp:coreProperties>
</file>